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cek\Desktop\powodziówki\przetarg powodziówki\"/>
    </mc:Choice>
  </mc:AlternateContent>
  <bookViews>
    <workbookView xWindow="0" yWindow="0" windowWidth="21570" windowHeight="7560"/>
  </bookViews>
  <sheets>
    <sheet name="Oferta" sheetId="1" r:id="rId1"/>
  </sheets>
  <definedNames>
    <definedName name="_xlnm.Print_Area" localSheetId="0">Oferta!$A$1:$F$46</definedName>
  </definedNames>
  <calcPr calcId="152511" fullPrecision="0"/>
</workbook>
</file>

<file path=xl/calcChain.xml><?xml version="1.0" encoding="utf-8"?>
<calcChain xmlns="http://schemas.openxmlformats.org/spreadsheetml/2006/main">
  <c r="D23" i="1" l="1"/>
  <c r="D21" i="1"/>
  <c r="D14" i="1"/>
  <c r="D15" i="1" s="1"/>
  <c r="D16" i="1" s="1"/>
  <c r="D29" i="1"/>
  <c r="D30" i="1" s="1"/>
  <c r="D28" i="1"/>
  <c r="D27" i="1"/>
  <c r="D26" i="1"/>
  <c r="D20" i="1"/>
  <c r="D10" i="1"/>
  <c r="D24" i="1" l="1"/>
  <c r="D25" i="1" s="1"/>
  <c r="D34" i="1"/>
  <c r="D33" i="1"/>
  <c r="D22" i="1"/>
  <c r="D11" i="1"/>
  <c r="D9" i="1"/>
  <c r="D8" i="1"/>
</calcChain>
</file>

<file path=xl/sharedStrings.xml><?xml version="1.0" encoding="utf-8"?>
<sst xmlns="http://schemas.openxmlformats.org/spreadsheetml/2006/main" count="106" uniqueCount="86">
  <si>
    <t>Opis</t>
  </si>
  <si>
    <t>Przedmiar</t>
  </si>
  <si>
    <t>Wartość</t>
  </si>
  <si>
    <t>Roboty przygotowawcze</t>
  </si>
  <si>
    <t>m2</t>
  </si>
  <si>
    <t>m3</t>
  </si>
  <si>
    <t>Demontaż poręczy mostowych stalowych</t>
  </si>
  <si>
    <t>t</t>
  </si>
  <si>
    <t>Transport złomu samochodem na składowisko Wykonawcy</t>
  </si>
  <si>
    <t>Wywiezienie materiałów rozbiórkowych samochodami samowyładowczymi na składowisko Zamawiającego</t>
  </si>
  <si>
    <t>Rozbiórka elementów żelbetowych i betonowych</t>
  </si>
  <si>
    <t>Wywiezienie materiałów rozbiórkowych samochodami samowyładowczymi na składowisko Wykonawcy wraz z utylizacją</t>
  </si>
  <si>
    <t>m</t>
  </si>
  <si>
    <t>Roboty ziemne</t>
  </si>
  <si>
    <t>Zakup pospółki waraz z transportem do zasypania</t>
  </si>
  <si>
    <t>Formowanie i zagęszczanie zasypów oraz nasypów</t>
  </si>
  <si>
    <t>Roboty ziemne wykon,koparkami przedsiębiernymi o poj,łyżki 0,40 m3 w gr,kat,III z transp,urobku samochod,samowyładowczymi na składowisko wykonawcy wraz z kosztem utylizacji,</t>
  </si>
  <si>
    <t>kpl.</t>
  </si>
  <si>
    <t>Jedn. Przedm.</t>
  </si>
  <si>
    <t>Cena jedn.</t>
  </si>
  <si>
    <t>Podatek 23% VAT</t>
  </si>
  <si>
    <t>L.p.</t>
  </si>
  <si>
    <t>1.</t>
  </si>
  <si>
    <t>2.</t>
  </si>
  <si>
    <t>3.</t>
  </si>
  <si>
    <t>4.</t>
  </si>
  <si>
    <t>5.</t>
  </si>
  <si>
    <t>Razem dział 1: Roboty przygotowawcze</t>
  </si>
  <si>
    <t>Razem dział 2: Roboty ziemne</t>
  </si>
  <si>
    <t>Roboty rozbiórkowe - rozebranie nawierzchni bitumicznej o gr, 12 cm</t>
  </si>
  <si>
    <t>Zabezpieczenie rzeki na czas prowadzenia robót żel-betowych w korycie - wykonanie by-passa</t>
  </si>
  <si>
    <t>Konstrukcja przepustu</t>
  </si>
  <si>
    <t>Podlewka wyrównawcza z betonu C15/20 grubości 30cm</t>
  </si>
  <si>
    <t>Deskowanie tradycyjne - Płyta denna przepustu</t>
  </si>
  <si>
    <t>Deskowanie tradycyjne - ściany boczne oraz płyta górna przepustu</t>
  </si>
  <si>
    <t>Deskowanie tradycyjne - ściany czołowe</t>
  </si>
  <si>
    <t xml:space="preserve">Przygotowanie na budowie zbrojenia </t>
  </si>
  <si>
    <t xml:space="preserve">Montaż na budowie zbrojenia  </t>
  </si>
  <si>
    <t>kg</t>
  </si>
  <si>
    <t>Betonowanie przy użyciu pompy na samochodzie betonem C30/37 płyta denna</t>
  </si>
  <si>
    <t>Betonowanie przy użyciu pompy na samochodzie - podpory i płyta górna -betonem C30/37</t>
  </si>
  <si>
    <t>Betonowanie przy użyciu pompy na samochodzie ściany czołowe przepustu- betonem C30/37</t>
  </si>
  <si>
    <t>Wykonanie izolacji z papy termozgrzewalnej</t>
  </si>
  <si>
    <t>Gruntowanie powierzchni celem zamontowania izolacji właściwej z papy termozgrzewalnej</t>
  </si>
  <si>
    <t>Umocnienie skarp</t>
  </si>
  <si>
    <t>Czyszczenie rowów</t>
  </si>
  <si>
    <t>OGÓŁEM  netto</t>
  </si>
  <si>
    <t>OGÓŁEM  brutto</t>
  </si>
  <si>
    <t>Razem dział 3: Konstrukcja przepustu</t>
  </si>
  <si>
    <t>Razem dział 5: Umocnienie skarp</t>
  </si>
  <si>
    <t>Przygotowanie podbudowy pod nawierzchnię - warstwa kryszywa łamanego 0-31,5 gr 30 cm</t>
  </si>
  <si>
    <t>Przygotowanie podbudowy pod nawierzchnię - stabilizacja górnej części nasypu gr. 0,3m</t>
  </si>
  <si>
    <t xml:space="preserve">Montaż bariery N2W3 na dojazdach </t>
  </si>
  <si>
    <t>mb</t>
  </si>
  <si>
    <t xml:space="preserve">Organizacja i utrzymanie zaplecza budowy </t>
  </si>
  <si>
    <t>Podbudowy i Dojazdy</t>
  </si>
  <si>
    <t>Umacnianie - kamień na zaprawie betowej gr 10 cm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</si>
  <si>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</si>
  <si>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</si>
  <si>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</si>
  <si>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</si>
  <si>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</si>
  <si>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</si>
  <si>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</si>
  <si>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</si>
  <si>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</si>
  <si>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</si>
  <si>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</si>
  <si>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</si>
  <si>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</si>
  <si>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</si>
  <si>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</si>
  <si>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</si>
  <si>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</si>
  <si>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</si>
  <si>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</si>
  <si>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</si>
  <si>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</si>
  <si>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</si>
  <si>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Razem dział 4: Podbudowy i dojazdy</t>
  </si>
  <si>
    <t>4.1</t>
  </si>
  <si>
    <t>4.2</t>
  </si>
  <si>
    <t>4.3</t>
  </si>
  <si>
    <t>5.1</t>
  </si>
  <si>
    <t>5.2</t>
  </si>
  <si>
    <t>Załącznik nr 2b do SIWZ z dnia 14.06.2018 r. - przedmiar robót                                                                                                                                                                           remont  przepustu w ciągu drogi gminnej nr 350103W w miejscowości Klwatka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</si>
</sst>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/>
    <xf numFmtId="164" fontId="0" fillId="0" borderId="0" xfId="0" applyNumberFormat="1"/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4" fontId="0" fillId="2" borderId="4" xfId="0" applyNumberFormat="1" applyFill="1" applyBorder="1" applyAlignment="1">
      <alignment vertical="center"/>
    </xf>
    <xf numFmtId="4" fontId="0" fillId="2" borderId="10" xfId="0" applyNumberFormat="1" applyFill="1" applyBorder="1" applyAlignment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4" fontId="0" fillId="2" borderId="5" xfId="0" applyNumberForma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vertical="center"/>
    </xf>
    <xf numFmtId="4" fontId="3" fillId="2" borderId="1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9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4" fontId="0" fillId="2" borderId="6" xfId="0" applyNumberFormat="1" applyFill="1" applyBorder="1" applyAlignment="1">
      <alignment vertical="center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/>
    </xf>
    <xf numFmtId="4" fontId="1" fillId="2" borderId="21" xfId="0" applyNumberFormat="1" applyFont="1" applyFill="1" applyBorder="1" applyAlignment="1">
      <alignment vertical="center"/>
    </xf>
    <xf numFmtId="0" fontId="0" fillId="2" borderId="9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4" fontId="1" fillId="2" borderId="2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2" borderId="17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0" fontId="0" fillId="0" borderId="0" xfId="0" applyBorder="1" applyAlignment="1">
      <alignment horizontal="center" vertical="center"/>
    </xf>
    <xf numFmtId="0" fontId="3" fillId="0" borderId="1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BreakPreview" topLeftCell="A22" zoomScale="120" zoomScaleNormal="120" zoomScaleSheetLayoutView="120" workbookViewId="0">
      <selection activeCell="F41" sqref="F41:F43"/>
    </sheetView>
  </sheetViews>
  <sheetFormatPr defaultRowHeight="15" x14ac:dyDescent="0.25"/>
  <cols>
    <col min="1" max="1" width="8.7109375" style="1" customWidth="1"/>
    <col min="2" max="2" width="35.7109375" style="9" customWidth="1"/>
    <col min="3" max="3" width="9.28515625" style="5" customWidth="1"/>
    <col min="4" max="4" width="11.42578125" style="4" customWidth="1"/>
    <col min="5" max="5" width="13.28515625" style="4" customWidth="1"/>
    <col min="6" max="6" width="14.7109375" style="4" customWidth="1"/>
    <col min="7" max="7" width="11.42578125" bestFit="1" customWidth="1"/>
    <col min="8" max="9" width="11.140625" customWidth="1"/>
    <col min="10" max="10" width="10.28515625" customWidth="1"/>
  </cols>
  <sheetData>
    <row r="1" spans="1:18" ht="30" customHeight="1" x14ac:dyDescent="0.25">
      <c r="A1" s="38"/>
      <c r="B1" s="7"/>
      <c r="C1" s="3"/>
      <c r="D1" s="8"/>
      <c r="E1" s="54"/>
      <c r="F1" s="54"/>
    </row>
    <row r="2" spans="1:18" ht="36" customHeight="1" thickBot="1" x14ac:dyDescent="0.3">
      <c r="A2" s="59" t="s">
        <v>85</v>
      </c>
      <c r="B2" s="60"/>
      <c r="C2" s="60"/>
      <c r="D2" s="60"/>
      <c r="E2" s="60"/>
      <c r="F2" s="60"/>
    </row>
    <row r="3" spans="1:18" ht="30.6" customHeight="1" thickBot="1" x14ac:dyDescent="0.3">
      <c r="A3" s="15" t="s">
        <v>21</v>
      </c>
      <c r="B3" s="6" t="s">
        <v>0</v>
      </c>
      <c r="C3" s="6" t="s">
        <v>18</v>
      </c>
      <c r="D3" s="6" t="s">
        <v>1</v>
      </c>
      <c r="E3" s="6" t="s">
        <v>19</v>
      </c>
      <c r="F3" s="49" t="s">
        <v>2</v>
      </c>
      <c r="G3" s="35"/>
      <c r="H3" s="35"/>
      <c r="I3" s="35"/>
      <c r="J3" s="35"/>
      <c r="K3" s="51"/>
      <c r="L3" s="51"/>
    </row>
    <row r="4" spans="1:18" ht="15.75" thickBot="1" x14ac:dyDescent="0.3">
      <c r="A4" s="37" t="s">
        <v>22</v>
      </c>
      <c r="B4" s="10" t="s">
        <v>3</v>
      </c>
      <c r="C4" s="16"/>
      <c r="D4" s="11"/>
      <c r="E4" s="11"/>
      <c r="F4" s="50"/>
      <c r="G4" s="51"/>
      <c r="H4" s="51"/>
      <c r="I4" s="51"/>
      <c r="J4" s="51"/>
      <c r="K4" s="52"/>
      <c r="L4" s="52"/>
      <c r="M4" s="39"/>
      <c r="N4" s="39"/>
      <c r="O4" s="39"/>
      <c r="P4" s="39"/>
      <c r="Q4" s="39"/>
      <c r="R4" s="39"/>
    </row>
    <row r="5" spans="1:18" ht="30" x14ac:dyDescent="0.25">
      <c r="A5" s="46" t="s">
        <v>57</v>
      </c>
      <c r="B5" s="20" t="s">
        <v>54</v>
      </c>
      <c r="C5" s="21" t="s">
        <v>17</v>
      </c>
      <c r="D5" s="22">
        <v>1</v>
      </c>
      <c r="E5" s="22"/>
      <c r="F5" s="23"/>
    </row>
    <row r="6" spans="1:18" ht="30" x14ac:dyDescent="0.25">
      <c r="A6" s="46" t="s">
        <v>58</v>
      </c>
      <c r="B6" s="25" t="s">
        <v>6</v>
      </c>
      <c r="C6" s="26" t="s">
        <v>7</v>
      </c>
      <c r="D6" s="27">
        <v>0.54</v>
      </c>
      <c r="E6" s="27"/>
      <c r="F6" s="23"/>
    </row>
    <row r="7" spans="1:18" ht="30" x14ac:dyDescent="0.25">
      <c r="A7" s="46" t="s">
        <v>59</v>
      </c>
      <c r="B7" s="25" t="s">
        <v>8</v>
      </c>
      <c r="C7" s="26" t="s">
        <v>7</v>
      </c>
      <c r="D7" s="27">
        <v>0.54</v>
      </c>
      <c r="E7" s="27"/>
      <c r="F7" s="23"/>
    </row>
    <row r="8" spans="1:18" ht="30" x14ac:dyDescent="0.25">
      <c r="A8" s="46" t="s">
        <v>60</v>
      </c>
      <c r="B8" s="25" t="s">
        <v>29</v>
      </c>
      <c r="C8" s="26" t="s">
        <v>4</v>
      </c>
      <c r="D8" s="27">
        <f>5.5*12</f>
        <v>66</v>
      </c>
      <c r="E8" s="27"/>
      <c r="F8" s="23"/>
    </row>
    <row r="9" spans="1:18" ht="48.75" customHeight="1" x14ac:dyDescent="0.25">
      <c r="A9" s="46" t="s">
        <v>61</v>
      </c>
      <c r="B9" s="25" t="s">
        <v>9</v>
      </c>
      <c r="C9" s="26" t="s">
        <v>5</v>
      </c>
      <c r="D9" s="27">
        <f>66*0.12</f>
        <v>7.92</v>
      </c>
      <c r="E9" s="27"/>
      <c r="F9" s="23"/>
    </row>
    <row r="10" spans="1:18" ht="30" x14ac:dyDescent="0.25">
      <c r="A10" s="46" t="s">
        <v>62</v>
      </c>
      <c r="B10" s="25" t="s">
        <v>10</v>
      </c>
      <c r="C10" s="26" t="s">
        <v>5</v>
      </c>
      <c r="D10" s="27">
        <f>8.5*2*(3.14*0.6*0.6-3.14*0.45*0.45)+2</f>
        <v>10.41</v>
      </c>
      <c r="E10" s="27"/>
      <c r="F10" s="23"/>
    </row>
    <row r="11" spans="1:18" ht="60" x14ac:dyDescent="0.25">
      <c r="A11" s="46" t="s">
        <v>63</v>
      </c>
      <c r="B11" s="25" t="s">
        <v>11</v>
      </c>
      <c r="C11" s="26" t="s">
        <v>5</v>
      </c>
      <c r="D11" s="27">
        <f>D10</f>
        <v>10.41</v>
      </c>
      <c r="E11" s="27"/>
      <c r="F11" s="23"/>
    </row>
    <row r="12" spans="1:18" s="2" customFormat="1" ht="15.75" thickBot="1" x14ac:dyDescent="0.3">
      <c r="A12" s="67" t="s">
        <v>27</v>
      </c>
      <c r="B12" s="68"/>
      <c r="C12" s="28"/>
      <c r="D12" s="29"/>
      <c r="E12" s="29"/>
      <c r="F12" s="30"/>
    </row>
    <row r="13" spans="1:18" ht="15.75" thickBot="1" x14ac:dyDescent="0.3">
      <c r="A13" s="36" t="s">
        <v>23</v>
      </c>
      <c r="B13" s="31" t="s">
        <v>13</v>
      </c>
      <c r="C13" s="32"/>
      <c r="D13" s="33"/>
      <c r="E13" s="33"/>
      <c r="F13" s="34"/>
    </row>
    <row r="14" spans="1:18" ht="90" x14ac:dyDescent="0.25">
      <c r="A14" s="19" t="s">
        <v>64</v>
      </c>
      <c r="B14" s="20" t="s">
        <v>16</v>
      </c>
      <c r="C14" s="21" t="s">
        <v>5</v>
      </c>
      <c r="D14" s="22">
        <f>8.5*4*2.5+100</f>
        <v>185</v>
      </c>
      <c r="E14" s="22"/>
      <c r="F14" s="23"/>
    </row>
    <row r="15" spans="1:18" ht="30" x14ac:dyDescent="0.25">
      <c r="A15" s="24" t="s">
        <v>65</v>
      </c>
      <c r="B15" s="25" t="s">
        <v>14</v>
      </c>
      <c r="C15" s="26" t="s">
        <v>5</v>
      </c>
      <c r="D15" s="27">
        <f>D14-1.5*1.5*8.5</f>
        <v>165.88</v>
      </c>
      <c r="E15" s="27"/>
      <c r="F15" s="23"/>
    </row>
    <row r="16" spans="1:18" ht="30" x14ac:dyDescent="0.25">
      <c r="A16" s="19" t="s">
        <v>66</v>
      </c>
      <c r="B16" s="25" t="s">
        <v>15</v>
      </c>
      <c r="C16" s="26" t="s">
        <v>5</v>
      </c>
      <c r="D16" s="27">
        <f>D15</f>
        <v>165.88</v>
      </c>
      <c r="E16" s="27"/>
      <c r="F16" s="23"/>
    </row>
    <row r="17" spans="1:6" ht="52.15" customHeight="1" x14ac:dyDescent="0.25">
      <c r="A17" s="24" t="s">
        <v>67</v>
      </c>
      <c r="B17" s="40" t="s">
        <v>30</v>
      </c>
      <c r="C17" s="41" t="s">
        <v>17</v>
      </c>
      <c r="D17" s="42">
        <v>1</v>
      </c>
      <c r="E17" s="42"/>
      <c r="F17" s="23"/>
    </row>
    <row r="18" spans="1:6" s="2" customFormat="1" ht="15.75" customHeight="1" thickBot="1" x14ac:dyDescent="0.3">
      <c r="A18" s="67" t="s">
        <v>28</v>
      </c>
      <c r="B18" s="68"/>
      <c r="C18" s="28"/>
      <c r="D18" s="29"/>
      <c r="E18" s="29"/>
      <c r="F18" s="30"/>
    </row>
    <row r="19" spans="1:6" ht="15.75" thickBot="1" x14ac:dyDescent="0.3">
      <c r="A19" s="36" t="s">
        <v>24</v>
      </c>
      <c r="B19" s="31" t="s">
        <v>31</v>
      </c>
      <c r="C19" s="32"/>
      <c r="D19" s="33"/>
      <c r="E19" s="33"/>
      <c r="F19" s="34"/>
    </row>
    <row r="20" spans="1:6" ht="30" x14ac:dyDescent="0.25">
      <c r="A20" s="24" t="s">
        <v>68</v>
      </c>
      <c r="B20" s="25" t="s">
        <v>32</v>
      </c>
      <c r="C20" s="26" t="s">
        <v>5</v>
      </c>
      <c r="D20" s="27">
        <f>0.3*3.5*10</f>
        <v>10.5</v>
      </c>
      <c r="E20" s="27"/>
      <c r="F20" s="23"/>
    </row>
    <row r="21" spans="1:6" ht="30" x14ac:dyDescent="0.25">
      <c r="A21" s="24" t="s">
        <v>69</v>
      </c>
      <c r="B21" s="25" t="s">
        <v>33</v>
      </c>
      <c r="C21" s="26" t="s">
        <v>4</v>
      </c>
      <c r="D21" s="27">
        <f>0.5*(2.4*2+10*2)+20</f>
        <v>32.4</v>
      </c>
      <c r="E21" s="27"/>
      <c r="F21" s="23"/>
    </row>
    <row r="22" spans="1:6" ht="30" x14ac:dyDescent="0.25">
      <c r="A22" s="24" t="s">
        <v>70</v>
      </c>
      <c r="B22" s="25" t="s">
        <v>34</v>
      </c>
      <c r="C22" s="26" t="s">
        <v>4</v>
      </c>
      <c r="D22" s="27">
        <f>1.6*9.4+1.3*10+2*10</f>
        <v>48.04</v>
      </c>
      <c r="E22" s="27"/>
      <c r="F22" s="23"/>
    </row>
    <row r="23" spans="1:6" ht="30" x14ac:dyDescent="0.25">
      <c r="A23" s="24" t="s">
        <v>71</v>
      </c>
      <c r="B23" s="25" t="s">
        <v>35</v>
      </c>
      <c r="C23" s="26" t="s">
        <v>4</v>
      </c>
      <c r="D23" s="27">
        <f>20.2*2</f>
        <v>40.4</v>
      </c>
      <c r="E23" s="27"/>
      <c r="F23" s="23"/>
    </row>
    <row r="24" spans="1:6" x14ac:dyDescent="0.25">
      <c r="A24" s="24" t="s">
        <v>72</v>
      </c>
      <c r="B24" s="25" t="s">
        <v>36</v>
      </c>
      <c r="C24" s="26" t="s">
        <v>38</v>
      </c>
      <c r="D24" s="27">
        <f>(D28+D27+D26)*120</f>
        <v>2625.6</v>
      </c>
      <c r="E24" s="27"/>
      <c r="F24" s="23"/>
    </row>
    <row r="25" spans="1:6" x14ac:dyDescent="0.25">
      <c r="A25" s="24" t="s">
        <v>73</v>
      </c>
      <c r="B25" s="25" t="s">
        <v>37</v>
      </c>
      <c r="C25" s="26" t="s">
        <v>38</v>
      </c>
      <c r="D25" s="27">
        <f>D24</f>
        <v>2625.6</v>
      </c>
      <c r="E25" s="27"/>
      <c r="F25" s="23"/>
    </row>
    <row r="26" spans="1:6" ht="45" x14ac:dyDescent="0.25">
      <c r="A26" s="24" t="s">
        <v>74</v>
      </c>
      <c r="B26" s="25" t="s">
        <v>39</v>
      </c>
      <c r="C26" s="26" t="s">
        <v>5</v>
      </c>
      <c r="D26" s="27">
        <f>2.5*9*0.25</f>
        <v>5.63</v>
      </c>
      <c r="E26" s="27"/>
      <c r="F26" s="23"/>
    </row>
    <row r="27" spans="1:6" ht="45" x14ac:dyDescent="0.25">
      <c r="A27" s="24" t="s">
        <v>75</v>
      </c>
      <c r="B27" s="25" t="s">
        <v>40</v>
      </c>
      <c r="C27" s="26" t="s">
        <v>5</v>
      </c>
      <c r="D27" s="27">
        <f>9*1.5*0.25*2+9*2*0.25</f>
        <v>11.25</v>
      </c>
      <c r="E27" s="27"/>
      <c r="F27" s="23"/>
    </row>
    <row r="28" spans="1:6" ht="45" x14ac:dyDescent="0.25">
      <c r="A28" s="24" t="s">
        <v>76</v>
      </c>
      <c r="B28" s="25" t="s">
        <v>41</v>
      </c>
      <c r="C28" s="26" t="s">
        <v>5</v>
      </c>
      <c r="D28" s="27">
        <f>10*0.25*2</f>
        <v>5</v>
      </c>
      <c r="E28" s="27"/>
      <c r="F28" s="23"/>
    </row>
    <row r="29" spans="1:6" ht="30" x14ac:dyDescent="0.25">
      <c r="A29" s="47" t="s">
        <v>77</v>
      </c>
      <c r="B29" s="25" t="s">
        <v>42</v>
      </c>
      <c r="C29" s="26" t="s">
        <v>4</v>
      </c>
      <c r="D29" s="27">
        <f>9*2.7</f>
        <v>24.3</v>
      </c>
      <c r="E29" s="27"/>
      <c r="F29" s="23"/>
    </row>
    <row r="30" spans="1:6" ht="45" x14ac:dyDescent="0.25">
      <c r="A30" s="24" t="s">
        <v>78</v>
      </c>
      <c r="B30" s="25" t="s">
        <v>43</v>
      </c>
      <c r="C30" s="26" t="s">
        <v>4</v>
      </c>
      <c r="D30" s="27">
        <f>D29</f>
        <v>24.3</v>
      </c>
      <c r="E30" s="27"/>
      <c r="F30" s="23"/>
    </row>
    <row r="31" spans="1:6" s="2" customFormat="1" ht="15.75" thickBot="1" x14ac:dyDescent="0.3">
      <c r="A31" s="67" t="s">
        <v>48</v>
      </c>
      <c r="B31" s="68"/>
      <c r="C31" s="28"/>
      <c r="D31" s="29"/>
      <c r="E31" s="29"/>
      <c r="F31" s="30"/>
    </row>
    <row r="32" spans="1:6" x14ac:dyDescent="0.25">
      <c r="A32" s="48" t="s">
        <v>25</v>
      </c>
      <c r="B32" s="43" t="s">
        <v>55</v>
      </c>
      <c r="C32" s="44"/>
      <c r="D32" s="45"/>
      <c r="E32" s="45"/>
      <c r="F32" s="53"/>
    </row>
    <row r="33" spans="1:9" ht="62.45" customHeight="1" x14ac:dyDescent="0.25">
      <c r="A33" s="19" t="s">
        <v>80</v>
      </c>
      <c r="B33" s="25" t="s">
        <v>51</v>
      </c>
      <c r="C33" s="26" t="s">
        <v>5</v>
      </c>
      <c r="D33" s="27">
        <f>12*8*0.3</f>
        <v>28.8</v>
      </c>
      <c r="E33" s="27"/>
      <c r="F33" s="23"/>
    </row>
    <row r="34" spans="1:9" ht="62.45" customHeight="1" x14ac:dyDescent="0.25">
      <c r="A34" s="19" t="s">
        <v>81</v>
      </c>
      <c r="B34" s="25" t="s">
        <v>50</v>
      </c>
      <c r="C34" s="26" t="s">
        <v>4</v>
      </c>
      <c r="D34" s="27">
        <f>12*8</f>
        <v>96</v>
      </c>
      <c r="E34" s="27"/>
      <c r="F34" s="23"/>
    </row>
    <row r="35" spans="1:9" ht="62.45" customHeight="1" x14ac:dyDescent="0.25">
      <c r="A35" s="19" t="s">
        <v>82</v>
      </c>
      <c r="B35" s="25" t="s">
        <v>52</v>
      </c>
      <c r="C35" s="26" t="s">
        <v>53</v>
      </c>
      <c r="D35" s="27">
        <v>24</v>
      </c>
      <c r="E35" s="27"/>
      <c r="F35" s="23"/>
    </row>
    <row r="36" spans="1:9" s="2" customFormat="1" ht="15.75" thickBot="1" x14ac:dyDescent="0.3">
      <c r="A36" s="72" t="s">
        <v>79</v>
      </c>
      <c r="B36" s="73"/>
      <c r="C36" s="28"/>
      <c r="D36" s="29"/>
      <c r="E36" s="29"/>
      <c r="F36" s="30"/>
    </row>
    <row r="37" spans="1:9" ht="15.75" thickBot="1" x14ac:dyDescent="0.3">
      <c r="A37" s="36" t="s">
        <v>26</v>
      </c>
      <c r="B37" s="31" t="s">
        <v>44</v>
      </c>
      <c r="C37" s="32"/>
      <c r="D37" s="33"/>
      <c r="E37" s="33"/>
      <c r="F37" s="34"/>
    </row>
    <row r="38" spans="1:9" x14ac:dyDescent="0.25">
      <c r="A38" s="24" t="s">
        <v>83</v>
      </c>
      <c r="B38" s="25" t="s">
        <v>45</v>
      </c>
      <c r="C38" s="26" t="s">
        <v>12</v>
      </c>
      <c r="D38" s="27">
        <v>50</v>
      </c>
      <c r="E38" s="27"/>
      <c r="F38" s="23"/>
    </row>
    <row r="39" spans="1:9" ht="30.75" thickBot="1" x14ac:dyDescent="0.3">
      <c r="A39" s="24" t="s">
        <v>84</v>
      </c>
      <c r="B39" s="25" t="s">
        <v>56</v>
      </c>
      <c r="C39" s="26" t="s">
        <v>4</v>
      </c>
      <c r="D39" s="27">
        <v>25</v>
      </c>
      <c r="E39" s="27"/>
      <c r="F39" s="23"/>
    </row>
    <row r="40" spans="1:9" s="2" customFormat="1" ht="21" customHeight="1" thickBot="1" x14ac:dyDescent="0.3">
      <c r="A40" s="70" t="s">
        <v>49</v>
      </c>
      <c r="B40" s="71"/>
      <c r="C40" s="64"/>
      <c r="D40" s="65"/>
      <c r="E40" s="65"/>
      <c r="F40" s="66"/>
    </row>
    <row r="41" spans="1:9" ht="22.5" customHeight="1" thickBot="1" x14ac:dyDescent="0.3">
      <c r="A41" s="69"/>
      <c r="B41" s="69"/>
      <c r="C41" s="61" t="s">
        <v>46</v>
      </c>
      <c r="D41" s="62"/>
      <c r="E41" s="63"/>
      <c r="F41" s="12"/>
      <c r="G41" s="18"/>
      <c r="I41" s="17"/>
    </row>
    <row r="42" spans="1:9" ht="22.5" customHeight="1" thickBot="1" x14ac:dyDescent="0.3">
      <c r="C42" s="55" t="s">
        <v>20</v>
      </c>
      <c r="D42" s="56"/>
      <c r="E42" s="56"/>
      <c r="F42" s="13"/>
      <c r="G42" s="18"/>
    </row>
    <row r="43" spans="1:9" ht="22.5" customHeight="1" thickBot="1" x14ac:dyDescent="0.3">
      <c r="C43" s="57" t="s">
        <v>47</v>
      </c>
      <c r="D43" s="58"/>
      <c r="E43" s="58"/>
      <c r="F43" s="14"/>
      <c r="G43" s="18"/>
    </row>
  </sheetData>
  <mergeCells count="12">
    <mergeCell ref="E1:F1"/>
    <mergeCell ref="C42:E42"/>
    <mergeCell ref="C43:E43"/>
    <mergeCell ref="A2:F2"/>
    <mergeCell ref="C41:E41"/>
    <mergeCell ref="C40:F40"/>
    <mergeCell ref="A12:B12"/>
    <mergeCell ref="A41:B41"/>
    <mergeCell ref="A40:B40"/>
    <mergeCell ref="A18:B18"/>
    <mergeCell ref="A31:B31"/>
    <mergeCell ref="A36:B36"/>
  </mergeCells>
  <phoneticPr fontId="2" type="noConversion"/>
  <pageMargins left="0.7" right="0.7" top="0.75" bottom="0.75" header="0.3" footer="0.3"/>
  <pageSetup paperSize="9" scale="93" fitToHeight="0" orientation="portrait" r:id="rId1"/>
  <rowBreaks count="1" manualBreakCount="1">
    <brk id="1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</vt:lpstr>
      <vt:lpstr>Oferta!Obszar_wydruku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Wiśniewski</dc:creator>
  <cp:lastModifiedBy>Jacek</cp:lastModifiedBy>
  <cp:lastPrinted>2018-06-15T11:17:12Z</cp:lastPrinted>
  <dcterms:created xsi:type="dcterms:W3CDTF">2017-06-01T11:54:49Z</dcterms:created>
  <dcterms:modified xsi:type="dcterms:W3CDTF">2018-06-15T11:18:36Z</dcterms:modified>
</cp:coreProperties>
</file>